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ADMINISTRATOR30\Downloads\"/>
    </mc:Choice>
  </mc:AlternateContent>
  <xr:revisionPtr revIDLastSave="0" documentId="13_ncr:1_{457DAACF-D85F-47AC-9380-65234A39ABF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9" i="1" l="1"/>
  <c r="AK10" i="1"/>
  <c r="AK11" i="1"/>
  <c r="AK12" i="1"/>
  <c r="AK13" i="1"/>
  <c r="AK14" i="1"/>
  <c r="AK15" i="1"/>
  <c r="AK16" i="1"/>
  <c r="AK17" i="1"/>
  <c r="AK8" i="1"/>
  <c r="AI9" i="1"/>
  <c r="AI10" i="1"/>
  <c r="AI11" i="1"/>
  <c r="AI12" i="1"/>
  <c r="AI13" i="1"/>
  <c r="AI14" i="1"/>
  <c r="AI15" i="1"/>
  <c r="AI16" i="1"/>
  <c r="AI17" i="1"/>
  <c r="AI8" i="1"/>
  <c r="O4" i="1"/>
  <c r="AB4" i="1" s="1"/>
  <c r="AJ13" i="1"/>
  <c r="AJ12" i="1"/>
  <c r="AJ11" i="1"/>
  <c r="AJ10" i="1"/>
  <c r="AJ9" i="1"/>
  <c r="AJ8" i="1"/>
  <c r="AJ7" i="1"/>
  <c r="AJ6" i="1"/>
  <c r="AJ5" i="1"/>
  <c r="AJ4" i="1"/>
  <c r="A9" i="1"/>
  <c r="A10" i="1" s="1"/>
  <c r="A11" i="1" s="1"/>
  <c r="A12" i="1" s="1"/>
  <c r="A13" i="1" s="1"/>
  <c r="A14" i="1" s="1"/>
  <c r="A15" i="1" s="1"/>
  <c r="A16" i="1" s="1"/>
  <c r="A17" i="1" s="1"/>
  <c r="D7" i="1" l="1"/>
  <c r="D6" i="1" s="1"/>
  <c r="E7" i="1" l="1"/>
  <c r="F7" i="1" l="1"/>
  <c r="E6" i="1"/>
  <c r="G7" i="1" l="1"/>
  <c r="F6" i="1"/>
  <c r="H7" i="1" l="1"/>
  <c r="G6" i="1"/>
  <c r="I7" i="1" l="1"/>
  <c r="H6" i="1"/>
  <c r="J7" i="1" l="1"/>
  <c r="I6" i="1"/>
  <c r="K7" i="1" l="1"/>
  <c r="J6" i="1"/>
  <c r="L7" i="1" l="1"/>
  <c r="K6" i="1"/>
  <c r="M7" i="1" l="1"/>
  <c r="L6" i="1"/>
  <c r="N7" i="1" l="1"/>
  <c r="M6" i="1"/>
  <c r="O7" i="1" l="1"/>
  <c r="N6" i="1"/>
  <c r="P7" i="1" l="1"/>
  <c r="O6" i="1"/>
  <c r="Q7" i="1" l="1"/>
  <c r="P6" i="1"/>
  <c r="R7" i="1" l="1"/>
  <c r="Q6" i="1"/>
  <c r="S7" i="1" l="1"/>
  <c r="R6" i="1"/>
  <c r="T7" i="1" l="1"/>
  <c r="S6" i="1"/>
  <c r="U7" i="1" l="1"/>
  <c r="T6" i="1"/>
  <c r="V7" i="1" l="1"/>
  <c r="U6" i="1"/>
  <c r="W7" i="1" l="1"/>
  <c r="V6" i="1"/>
  <c r="X7" i="1" l="1"/>
  <c r="W6" i="1"/>
  <c r="Y7" i="1" l="1"/>
  <c r="X6" i="1"/>
  <c r="Z7" i="1" l="1"/>
  <c r="Y6" i="1"/>
  <c r="AA7" i="1" l="1"/>
  <c r="Z6" i="1"/>
  <c r="AB7" i="1" l="1"/>
  <c r="AA6" i="1"/>
  <c r="AC7" i="1" l="1"/>
  <c r="AB6" i="1"/>
  <c r="AD7" i="1" l="1"/>
  <c r="AC6" i="1"/>
  <c r="AE7" i="1" l="1"/>
  <c r="AD6" i="1"/>
  <c r="AF7" i="1" l="1"/>
  <c r="AE6" i="1"/>
  <c r="AG7" i="1" l="1"/>
  <c r="AF6" i="1"/>
  <c r="AH7" i="1" l="1"/>
  <c r="AH6" i="1" s="1"/>
  <c r="AG6" i="1"/>
</calcChain>
</file>

<file path=xl/sharedStrings.xml><?xml version="1.0" encoding="utf-8"?>
<sst xmlns="http://schemas.openxmlformats.org/spreadsheetml/2006/main" count="264" uniqueCount="33">
  <si>
    <t>Att Sheet for Month</t>
  </si>
  <si>
    <t>Start Date</t>
  </si>
  <si>
    <t>End Date</t>
  </si>
  <si>
    <t>Sr. No</t>
  </si>
  <si>
    <t>Job Title</t>
  </si>
  <si>
    <t xml:space="preserve">Name </t>
  </si>
  <si>
    <t>January 19</t>
  </si>
  <si>
    <t>Manager</t>
  </si>
  <si>
    <t>Sami Ahmed</t>
  </si>
  <si>
    <t>Zahoor Ahmed</t>
  </si>
  <si>
    <t>Arsalan Nazeer</t>
  </si>
  <si>
    <t>Ubaid Siddiqui</t>
  </si>
  <si>
    <t>Sara Khan</t>
  </si>
  <si>
    <t>Rabi Ahmed</t>
  </si>
  <si>
    <t>Muhammad Tahir</t>
  </si>
  <si>
    <t>Faheem Khan</t>
  </si>
  <si>
    <t>Umair Mahmood</t>
  </si>
  <si>
    <t>Rehan Siddiqui</t>
  </si>
  <si>
    <t>HR Manager</t>
  </si>
  <si>
    <t>Account Officer</t>
  </si>
  <si>
    <t>IT technician</t>
  </si>
  <si>
    <t>Desk Officer</t>
  </si>
  <si>
    <t>QC Manager</t>
  </si>
  <si>
    <t>Asst. QC Manager</t>
  </si>
  <si>
    <t>tutorialsocean.com</t>
  </si>
  <si>
    <t xml:space="preserve">Fully Automatic Advance Attendance Sheet </t>
  </si>
  <si>
    <t xml:space="preserve">Total  Present </t>
  </si>
  <si>
    <t>Total  Absent</t>
  </si>
  <si>
    <t>P</t>
  </si>
  <si>
    <t>A</t>
  </si>
  <si>
    <t xml:space="preserve">For More Advance Excel                                                                                                                                                                                                                                              </t>
  </si>
  <si>
    <t>www.tutorialsocean.com</t>
  </si>
  <si>
    <t xml:space="preserve">Examples &amp; Tutorials Visit &amp; Share: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</si>
</sst>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d\-mmm;@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6"/>
      <color theme="0" tint="-4.9989318521683403E-2"/>
      <name val="Calibri"/>
      <family val="2"/>
      <scheme val="minor"/>
    </font>
    <font>
      <b/>
      <sz val="18"/>
      <color theme="0" tint="-4.9989318521683403E-2"/>
      <name val="Arial"/>
      <family val="2"/>
    </font>
    <font>
      <b/>
      <sz val="18"/>
      <color theme="0" tint="-4.9989318521683403E-2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b/>
      <sz val="22"/>
      <color theme="1"/>
      <name val="Bodoni MT Black"/>
      <family val="1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5" fontId="1" fillId="4" borderId="1" xfId="0" applyNumberFormat="1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8" fillId="6" borderId="0" xfId="0" applyFont="1" applyFill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/>
    </xf>
    <xf numFmtId="164" fontId="1" fillId="5" borderId="0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none">
          <bgColor auto="1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2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2"/>
  <sheetViews>
    <sheetView tabSelected="1" zoomScale="85" zoomScaleNormal="85" workbookViewId="0">
      <selection activeCell="AN7" sqref="AN7"/>
    </sheetView>
  </sheetViews>
  <sheetFormatPr defaultRowHeight="15" x14ac:dyDescent="0.25"/>
  <cols>
    <col min="1" max="1" width="6.28515625" bestFit="1" customWidth="1"/>
    <col min="2" max="2" width="22.42578125" customWidth="1"/>
    <col min="3" max="3" width="15.85546875" customWidth="1"/>
    <col min="4" max="34" width="3.7109375" customWidth="1"/>
    <col min="36" max="36" width="15.85546875" hidden="1" customWidth="1"/>
  </cols>
  <sheetData>
    <row r="1" spans="1:37" ht="46.5" x14ac:dyDescent="0.7">
      <c r="A1" s="7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43.5" customHeight="1" x14ac:dyDescent="0.25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4" spans="1:37" ht="15.75" x14ac:dyDescent="0.25">
      <c r="A4" s="15" t="s">
        <v>0</v>
      </c>
      <c r="B4" s="15"/>
      <c r="C4" s="15"/>
      <c r="D4" s="13" t="s">
        <v>6</v>
      </c>
      <c r="E4" s="14"/>
      <c r="F4" s="14"/>
      <c r="G4" s="14"/>
      <c r="J4" s="15" t="s">
        <v>1</v>
      </c>
      <c r="K4" s="15"/>
      <c r="L4" s="15"/>
      <c r="M4" s="15"/>
      <c r="N4" s="15"/>
      <c r="O4" s="9">
        <f>DATEVALUE("1"&amp;D4)</f>
        <v>43466</v>
      </c>
      <c r="P4" s="10"/>
      <c r="Q4" s="10"/>
      <c r="R4" s="10"/>
      <c r="S4" s="10"/>
      <c r="W4" s="15" t="s">
        <v>2</v>
      </c>
      <c r="X4" s="15"/>
      <c r="Y4" s="15"/>
      <c r="Z4" s="15"/>
      <c r="AA4" s="15"/>
      <c r="AB4" s="9">
        <f>EOMONTH(O4,0)</f>
        <v>43496</v>
      </c>
      <c r="AC4" s="10"/>
      <c r="AD4" s="10"/>
      <c r="AE4" s="10"/>
      <c r="AF4" s="10"/>
      <c r="AG4" s="10"/>
      <c r="AJ4" t="str">
        <f ca="1">CONCATENATE("January"," ",TEXT(NOW(),"yy"))</f>
        <v>January 19</v>
      </c>
    </row>
    <row r="5" spans="1:37" x14ac:dyDescent="0.25">
      <c r="AJ5" t="str">
        <f ca="1">CONCATENATE("February"," ",TEXT(NOW(),"yy"))</f>
        <v>February 19</v>
      </c>
    </row>
    <row r="6" spans="1:37" ht="27.75" x14ac:dyDescent="0.25">
      <c r="A6" s="11" t="s">
        <v>3</v>
      </c>
      <c r="B6" s="11" t="s">
        <v>5</v>
      </c>
      <c r="C6" s="11" t="s">
        <v>4</v>
      </c>
      <c r="D6" s="4" t="str">
        <f>TEXT(D7,"ddd")</f>
        <v>Tue</v>
      </c>
      <c r="E6" s="4" t="str">
        <f>TEXT(E7,"ddd")</f>
        <v>Wed</v>
      </c>
      <c r="F6" s="4" t="str">
        <f t="shared" ref="F6:M6" si="0">TEXT(F7,"ddd")</f>
        <v>Thu</v>
      </c>
      <c r="G6" s="4" t="str">
        <f t="shared" si="0"/>
        <v>Fri</v>
      </c>
      <c r="H6" s="4" t="str">
        <f t="shared" si="0"/>
        <v>Sat</v>
      </c>
      <c r="I6" s="4" t="str">
        <f t="shared" si="0"/>
        <v>Sun</v>
      </c>
      <c r="J6" s="4" t="str">
        <f t="shared" si="0"/>
        <v>Mon</v>
      </c>
      <c r="K6" s="4" t="str">
        <f t="shared" si="0"/>
        <v>Tue</v>
      </c>
      <c r="L6" s="4" t="str">
        <f t="shared" si="0"/>
        <v>Wed</v>
      </c>
      <c r="M6" s="4" t="str">
        <f t="shared" si="0"/>
        <v>Thu</v>
      </c>
      <c r="N6" s="4" t="str">
        <f t="shared" ref="N6" si="1">TEXT(N7,"ddd")</f>
        <v>Fri</v>
      </c>
      <c r="O6" s="4" t="str">
        <f t="shared" ref="O6" si="2">TEXT(O7,"ddd")</f>
        <v>Sat</v>
      </c>
      <c r="P6" s="4" t="str">
        <f t="shared" ref="P6" si="3">TEXT(P7,"ddd")</f>
        <v>Sun</v>
      </c>
      <c r="Q6" s="4" t="str">
        <f t="shared" ref="Q6" si="4">TEXT(Q7,"ddd")</f>
        <v>Mon</v>
      </c>
      <c r="R6" s="4" t="str">
        <f t="shared" ref="R6" si="5">TEXT(R7,"ddd")</f>
        <v>Tue</v>
      </c>
      <c r="S6" s="4" t="str">
        <f t="shared" ref="S6" si="6">TEXT(S7,"ddd")</f>
        <v>Wed</v>
      </c>
      <c r="T6" s="4" t="str">
        <f t="shared" ref="T6" si="7">TEXT(T7,"ddd")</f>
        <v>Thu</v>
      </c>
      <c r="U6" s="4" t="str">
        <f t="shared" ref="U6" si="8">TEXT(U7,"ddd")</f>
        <v>Fri</v>
      </c>
      <c r="V6" s="4" t="str">
        <f t="shared" ref="V6" si="9">TEXT(V7,"ddd")</f>
        <v>Sat</v>
      </c>
      <c r="W6" s="4" t="str">
        <f t="shared" ref="W6" si="10">TEXT(W7,"ddd")</f>
        <v>Sun</v>
      </c>
      <c r="X6" s="4" t="str">
        <f t="shared" ref="X6" si="11">TEXT(X7,"ddd")</f>
        <v>Mon</v>
      </c>
      <c r="Y6" s="4" t="str">
        <f t="shared" ref="Y6" si="12">TEXT(Y7,"ddd")</f>
        <v>Tue</v>
      </c>
      <c r="Z6" s="4" t="str">
        <f t="shared" ref="Z6" si="13">TEXT(Z7,"ddd")</f>
        <v>Wed</v>
      </c>
      <c r="AA6" s="4" t="str">
        <f t="shared" ref="AA6" si="14">TEXT(AA7,"ddd")</f>
        <v>Thu</v>
      </c>
      <c r="AB6" s="4" t="str">
        <f t="shared" ref="AB6" si="15">TEXT(AB7,"ddd")</f>
        <v>Fri</v>
      </c>
      <c r="AC6" s="4" t="str">
        <f t="shared" ref="AC6" si="16">TEXT(AC7,"ddd")</f>
        <v>Sat</v>
      </c>
      <c r="AD6" s="4" t="str">
        <f t="shared" ref="AD6" si="17">TEXT(AD7,"ddd")</f>
        <v>Sun</v>
      </c>
      <c r="AE6" s="4" t="str">
        <f t="shared" ref="AE6" si="18">TEXT(AE7,"ddd")</f>
        <v>Mon</v>
      </c>
      <c r="AF6" s="4" t="str">
        <f t="shared" ref="AF6" si="19">TEXT(AF7,"ddd")</f>
        <v>Tue</v>
      </c>
      <c r="AG6" s="4" t="str">
        <f t="shared" ref="AG6" si="20">TEXT(AG7,"ddd")</f>
        <v>Wed</v>
      </c>
      <c r="AH6" s="4" t="str">
        <f>TEXT(AH7,"ddd")</f>
        <v>Thu</v>
      </c>
      <c r="AI6" s="20" t="s">
        <v>26</v>
      </c>
      <c r="AJ6" t="str">
        <f ca="1">CONCATENATE("May"," ",TEXT(NOW(),"yy"))</f>
        <v>May 19</v>
      </c>
      <c r="AK6" s="20" t="s">
        <v>27</v>
      </c>
    </row>
    <row r="7" spans="1:37" ht="46.5" customHeight="1" x14ac:dyDescent="0.25">
      <c r="A7" s="12"/>
      <c r="B7" s="12"/>
      <c r="C7" s="12"/>
      <c r="D7" s="3">
        <f>O4</f>
        <v>43466</v>
      </c>
      <c r="E7" s="3">
        <f t="shared" ref="E7:AH7" si="21">IF(D7&lt;$AB$4,D7+1,"")</f>
        <v>43467</v>
      </c>
      <c r="F7" s="3">
        <f t="shared" si="21"/>
        <v>43468</v>
      </c>
      <c r="G7" s="3">
        <f t="shared" si="21"/>
        <v>43469</v>
      </c>
      <c r="H7" s="3">
        <f t="shared" si="21"/>
        <v>43470</v>
      </c>
      <c r="I7" s="3">
        <f t="shared" si="21"/>
        <v>43471</v>
      </c>
      <c r="J7" s="3">
        <f t="shared" si="21"/>
        <v>43472</v>
      </c>
      <c r="K7" s="3">
        <f t="shared" si="21"/>
        <v>43473</v>
      </c>
      <c r="L7" s="3">
        <f t="shared" si="21"/>
        <v>43474</v>
      </c>
      <c r="M7" s="3">
        <f t="shared" si="21"/>
        <v>43475</v>
      </c>
      <c r="N7" s="3">
        <f t="shared" si="21"/>
        <v>43476</v>
      </c>
      <c r="O7" s="3">
        <f t="shared" si="21"/>
        <v>43477</v>
      </c>
      <c r="P7" s="3">
        <f t="shared" si="21"/>
        <v>43478</v>
      </c>
      <c r="Q7" s="3">
        <f t="shared" si="21"/>
        <v>43479</v>
      </c>
      <c r="R7" s="3">
        <f t="shared" si="21"/>
        <v>43480</v>
      </c>
      <c r="S7" s="3">
        <f t="shared" si="21"/>
        <v>43481</v>
      </c>
      <c r="T7" s="3">
        <f t="shared" si="21"/>
        <v>43482</v>
      </c>
      <c r="U7" s="3">
        <f t="shared" si="21"/>
        <v>43483</v>
      </c>
      <c r="V7" s="3">
        <f t="shared" si="21"/>
        <v>43484</v>
      </c>
      <c r="W7" s="3">
        <f t="shared" si="21"/>
        <v>43485</v>
      </c>
      <c r="X7" s="3">
        <f t="shared" si="21"/>
        <v>43486</v>
      </c>
      <c r="Y7" s="3">
        <f t="shared" si="21"/>
        <v>43487</v>
      </c>
      <c r="Z7" s="3">
        <f t="shared" si="21"/>
        <v>43488</v>
      </c>
      <c r="AA7" s="3">
        <f t="shared" si="21"/>
        <v>43489</v>
      </c>
      <c r="AB7" s="3">
        <f t="shared" si="21"/>
        <v>43490</v>
      </c>
      <c r="AC7" s="3">
        <f t="shared" si="21"/>
        <v>43491</v>
      </c>
      <c r="AD7" s="3">
        <f t="shared" si="21"/>
        <v>43492</v>
      </c>
      <c r="AE7" s="3">
        <f t="shared" si="21"/>
        <v>43493</v>
      </c>
      <c r="AF7" s="3">
        <f t="shared" si="21"/>
        <v>43494</v>
      </c>
      <c r="AG7" s="3">
        <f t="shared" si="21"/>
        <v>43495</v>
      </c>
      <c r="AH7" s="3">
        <f t="shared" si="21"/>
        <v>43496</v>
      </c>
      <c r="AI7" s="21"/>
      <c r="AJ7" t="str">
        <f ca="1">CONCATENATE("June"," ",TEXT(NOW(),"yy"))</f>
        <v>June 19</v>
      </c>
      <c r="AK7" s="21"/>
    </row>
    <row r="8" spans="1:37" x14ac:dyDescent="0.25">
      <c r="A8" s="2">
        <v>1</v>
      </c>
      <c r="B8" s="1" t="s">
        <v>8</v>
      </c>
      <c r="C8" s="1" t="s">
        <v>7</v>
      </c>
      <c r="D8" s="6" t="s">
        <v>28</v>
      </c>
      <c r="E8" s="6" t="s">
        <v>28</v>
      </c>
      <c r="F8" s="6" t="s">
        <v>28</v>
      </c>
      <c r="G8" s="6" t="s">
        <v>28</v>
      </c>
      <c r="H8" s="6"/>
      <c r="I8" s="6"/>
      <c r="J8" s="6" t="s">
        <v>28</v>
      </c>
      <c r="K8" s="6" t="s">
        <v>28</v>
      </c>
      <c r="L8" s="6" t="s">
        <v>28</v>
      </c>
      <c r="M8" s="6" t="s">
        <v>28</v>
      </c>
      <c r="N8" s="6" t="s">
        <v>29</v>
      </c>
      <c r="O8" s="6"/>
      <c r="P8" s="6"/>
      <c r="Q8" s="6" t="s">
        <v>28</v>
      </c>
      <c r="R8" s="6" t="s">
        <v>28</v>
      </c>
      <c r="S8" s="6" t="s">
        <v>28</v>
      </c>
      <c r="T8" s="6" t="s">
        <v>28</v>
      </c>
      <c r="U8" s="6" t="s">
        <v>28</v>
      </c>
      <c r="V8" s="6"/>
      <c r="W8" s="6"/>
      <c r="X8" s="6" t="s">
        <v>28</v>
      </c>
      <c r="Y8" s="6" t="s">
        <v>28</v>
      </c>
      <c r="Z8" s="6" t="s">
        <v>29</v>
      </c>
      <c r="AA8" s="6" t="s">
        <v>28</v>
      </c>
      <c r="AB8" s="6" t="s">
        <v>28</v>
      </c>
      <c r="AC8" s="6"/>
      <c r="AD8" s="6"/>
      <c r="AE8" s="6" t="s">
        <v>28</v>
      </c>
      <c r="AF8" s="6" t="s">
        <v>28</v>
      </c>
      <c r="AG8" s="6" t="s">
        <v>28</v>
      </c>
      <c r="AH8" s="6" t="s">
        <v>28</v>
      </c>
      <c r="AI8" s="5">
        <f>COUNTIF(D8:AH8,"P")</f>
        <v>21</v>
      </c>
      <c r="AJ8" s="5" t="str">
        <f ca="1">CONCATENATE("July"," ",TEXT(NOW(),"yy"))</f>
        <v>July 19</v>
      </c>
      <c r="AK8" s="5">
        <f>COUNTIF(D8:AH8,"A")</f>
        <v>2</v>
      </c>
    </row>
    <row r="9" spans="1:37" x14ac:dyDescent="0.25">
      <c r="A9" s="2">
        <f>A8+1</f>
        <v>2</v>
      </c>
      <c r="B9" s="1" t="s">
        <v>9</v>
      </c>
      <c r="C9" s="1" t="s">
        <v>18</v>
      </c>
      <c r="D9" s="6" t="s">
        <v>28</v>
      </c>
      <c r="E9" s="6" t="s">
        <v>28</v>
      </c>
      <c r="F9" s="6" t="s">
        <v>28</v>
      </c>
      <c r="G9" s="6" t="s">
        <v>28</v>
      </c>
      <c r="H9" s="6"/>
      <c r="I9" s="6"/>
      <c r="J9" s="6" t="s">
        <v>28</v>
      </c>
      <c r="K9" s="6" t="s">
        <v>28</v>
      </c>
      <c r="L9" s="6" t="s">
        <v>28</v>
      </c>
      <c r="M9" s="6" t="s">
        <v>28</v>
      </c>
      <c r="N9" s="6" t="s">
        <v>28</v>
      </c>
      <c r="O9" s="6"/>
      <c r="P9" s="6"/>
      <c r="Q9" s="6" t="s">
        <v>28</v>
      </c>
      <c r="R9" s="6" t="s">
        <v>28</v>
      </c>
      <c r="S9" s="6" t="s">
        <v>28</v>
      </c>
      <c r="T9" s="6" t="s">
        <v>28</v>
      </c>
      <c r="U9" s="6" t="s">
        <v>28</v>
      </c>
      <c r="V9" s="6"/>
      <c r="W9" s="6"/>
      <c r="X9" s="6" t="s">
        <v>28</v>
      </c>
      <c r="Y9" s="6" t="s">
        <v>28</v>
      </c>
      <c r="Z9" s="6" t="s">
        <v>28</v>
      </c>
      <c r="AA9" s="6" t="s">
        <v>28</v>
      </c>
      <c r="AB9" s="6" t="s">
        <v>28</v>
      </c>
      <c r="AC9" s="6"/>
      <c r="AD9" s="6"/>
      <c r="AE9" s="6" t="s">
        <v>28</v>
      </c>
      <c r="AF9" s="6" t="s">
        <v>28</v>
      </c>
      <c r="AG9" s="6" t="s">
        <v>28</v>
      </c>
      <c r="AH9" s="6" t="s">
        <v>28</v>
      </c>
      <c r="AI9" s="5">
        <f t="shared" ref="AI9:AI17" si="22">COUNTIF(D9:AH9,"P")</f>
        <v>23</v>
      </c>
      <c r="AJ9" s="5" t="str">
        <f ca="1">CONCATENATE("August"," ",TEXT(NOW(),"yy"))</f>
        <v>August 19</v>
      </c>
      <c r="AK9" s="5">
        <f t="shared" ref="AK9:AK17" si="23">COUNTIF(D9:AH9,"A")</f>
        <v>0</v>
      </c>
    </row>
    <row r="10" spans="1:37" x14ac:dyDescent="0.25">
      <c r="A10" s="2">
        <f t="shared" ref="A10:A17" si="24">A9+1</f>
        <v>3</v>
      </c>
      <c r="B10" s="1" t="s">
        <v>10</v>
      </c>
      <c r="C10" s="1" t="s">
        <v>19</v>
      </c>
      <c r="D10" s="6" t="s">
        <v>28</v>
      </c>
      <c r="E10" s="6" t="s">
        <v>28</v>
      </c>
      <c r="F10" s="6" t="s">
        <v>28</v>
      </c>
      <c r="G10" s="6" t="s">
        <v>28</v>
      </c>
      <c r="H10" s="6"/>
      <c r="I10" s="6"/>
      <c r="J10" s="6" t="s">
        <v>28</v>
      </c>
      <c r="K10" s="6" t="s">
        <v>28</v>
      </c>
      <c r="L10" s="6" t="s">
        <v>28</v>
      </c>
      <c r="M10" s="6" t="s">
        <v>28</v>
      </c>
      <c r="N10" s="6" t="s">
        <v>28</v>
      </c>
      <c r="O10" s="6"/>
      <c r="P10" s="6"/>
      <c r="Q10" s="6" t="s">
        <v>28</v>
      </c>
      <c r="R10" s="6" t="s">
        <v>28</v>
      </c>
      <c r="S10" s="6" t="s">
        <v>28</v>
      </c>
      <c r="T10" s="6" t="s">
        <v>28</v>
      </c>
      <c r="U10" s="6" t="s">
        <v>28</v>
      </c>
      <c r="V10" s="6"/>
      <c r="W10" s="6"/>
      <c r="X10" s="6" t="s">
        <v>28</v>
      </c>
      <c r="Y10" s="6" t="s">
        <v>28</v>
      </c>
      <c r="Z10" s="6" t="s">
        <v>29</v>
      </c>
      <c r="AA10" s="6" t="s">
        <v>29</v>
      </c>
      <c r="AB10" s="6" t="s">
        <v>29</v>
      </c>
      <c r="AC10" s="6"/>
      <c r="AD10" s="6"/>
      <c r="AE10" s="6" t="s">
        <v>28</v>
      </c>
      <c r="AF10" s="6" t="s">
        <v>28</v>
      </c>
      <c r="AG10" s="6" t="s">
        <v>28</v>
      </c>
      <c r="AH10" s="6" t="s">
        <v>28</v>
      </c>
      <c r="AI10" s="5">
        <f t="shared" si="22"/>
        <v>20</v>
      </c>
      <c r="AJ10" s="5" t="str">
        <f ca="1">CONCATENATE("September"," ",TEXT(NOW(),"yy"))</f>
        <v>September 19</v>
      </c>
      <c r="AK10" s="5">
        <f t="shared" si="23"/>
        <v>3</v>
      </c>
    </row>
    <row r="11" spans="1:37" x14ac:dyDescent="0.25">
      <c r="A11" s="2">
        <f t="shared" si="24"/>
        <v>4</v>
      </c>
      <c r="B11" s="1" t="s">
        <v>11</v>
      </c>
      <c r="C11" s="1" t="s">
        <v>20</v>
      </c>
      <c r="D11" s="6" t="s">
        <v>28</v>
      </c>
      <c r="E11" s="6" t="s">
        <v>28</v>
      </c>
      <c r="F11" s="6" t="s">
        <v>28</v>
      </c>
      <c r="G11" s="6" t="s">
        <v>28</v>
      </c>
      <c r="H11" s="6"/>
      <c r="I11" s="6"/>
      <c r="J11" s="6" t="s">
        <v>28</v>
      </c>
      <c r="K11" s="6" t="s">
        <v>28</v>
      </c>
      <c r="L11" s="6" t="s">
        <v>28</v>
      </c>
      <c r="M11" s="6" t="s">
        <v>28</v>
      </c>
      <c r="N11" s="6" t="s">
        <v>28</v>
      </c>
      <c r="O11" s="6"/>
      <c r="P11" s="6"/>
      <c r="Q11" s="6" t="s">
        <v>28</v>
      </c>
      <c r="R11" s="6" t="s">
        <v>28</v>
      </c>
      <c r="S11" s="6" t="s">
        <v>28</v>
      </c>
      <c r="T11" s="6" t="s">
        <v>28</v>
      </c>
      <c r="U11" s="6" t="s">
        <v>28</v>
      </c>
      <c r="V11" s="6"/>
      <c r="W11" s="6"/>
      <c r="X11" s="6" t="s">
        <v>28</v>
      </c>
      <c r="Y11" s="6" t="s">
        <v>28</v>
      </c>
      <c r="Z11" s="6" t="s">
        <v>28</v>
      </c>
      <c r="AA11" s="6" t="s">
        <v>28</v>
      </c>
      <c r="AB11" s="6" t="s">
        <v>28</v>
      </c>
      <c r="AC11" s="6"/>
      <c r="AD11" s="6"/>
      <c r="AE11" s="6" t="s">
        <v>28</v>
      </c>
      <c r="AF11" s="6" t="s">
        <v>28</v>
      </c>
      <c r="AG11" s="6" t="s">
        <v>28</v>
      </c>
      <c r="AH11" s="6" t="s">
        <v>28</v>
      </c>
      <c r="AI11" s="5">
        <f t="shared" si="22"/>
        <v>23</v>
      </c>
      <c r="AJ11" s="5" t="str">
        <f ca="1">CONCATENATE("October"," ",TEXT(NOW(),"yy"))</f>
        <v>October 19</v>
      </c>
      <c r="AK11" s="5">
        <f t="shared" si="23"/>
        <v>0</v>
      </c>
    </row>
    <row r="12" spans="1:37" x14ac:dyDescent="0.25">
      <c r="A12" s="2">
        <f t="shared" si="24"/>
        <v>5</v>
      </c>
      <c r="B12" s="1" t="s">
        <v>15</v>
      </c>
      <c r="C12" s="1" t="s">
        <v>21</v>
      </c>
      <c r="D12" s="6" t="s">
        <v>28</v>
      </c>
      <c r="E12" s="6" t="s">
        <v>28</v>
      </c>
      <c r="F12" s="6" t="s">
        <v>28</v>
      </c>
      <c r="G12" s="6" t="s">
        <v>28</v>
      </c>
      <c r="H12" s="6"/>
      <c r="I12" s="6"/>
      <c r="J12" s="6" t="s">
        <v>28</v>
      </c>
      <c r="K12" s="6" t="s">
        <v>28</v>
      </c>
      <c r="L12" s="6" t="s">
        <v>28</v>
      </c>
      <c r="M12" s="6" t="s">
        <v>28</v>
      </c>
      <c r="N12" s="6" t="s">
        <v>29</v>
      </c>
      <c r="O12" s="6"/>
      <c r="P12" s="6"/>
      <c r="Q12" s="6" t="s">
        <v>28</v>
      </c>
      <c r="R12" s="6" t="s">
        <v>28</v>
      </c>
      <c r="S12" s="6" t="s">
        <v>28</v>
      </c>
      <c r="T12" s="6" t="s">
        <v>28</v>
      </c>
      <c r="U12" s="6" t="s">
        <v>28</v>
      </c>
      <c r="V12" s="6"/>
      <c r="W12" s="6"/>
      <c r="X12" s="6" t="s">
        <v>28</v>
      </c>
      <c r="Y12" s="6" t="s">
        <v>28</v>
      </c>
      <c r="Z12" s="6" t="s">
        <v>28</v>
      </c>
      <c r="AA12" s="6" t="s">
        <v>28</v>
      </c>
      <c r="AB12" s="6" t="s">
        <v>28</v>
      </c>
      <c r="AC12" s="6"/>
      <c r="AD12" s="6"/>
      <c r="AE12" s="6" t="s">
        <v>28</v>
      </c>
      <c r="AF12" s="6" t="s">
        <v>28</v>
      </c>
      <c r="AG12" s="6" t="s">
        <v>28</v>
      </c>
      <c r="AH12" s="6" t="s">
        <v>28</v>
      </c>
      <c r="AI12" s="5">
        <f t="shared" si="22"/>
        <v>22</v>
      </c>
      <c r="AJ12" s="5" t="str">
        <f ca="1">CONCATENATE("November"," ",TEXT(NOW(),"yy"))</f>
        <v>November 19</v>
      </c>
      <c r="AK12" s="5">
        <f t="shared" si="23"/>
        <v>1</v>
      </c>
    </row>
    <row r="13" spans="1:37" x14ac:dyDescent="0.25">
      <c r="A13" s="2">
        <f t="shared" si="24"/>
        <v>6</v>
      </c>
      <c r="B13" s="1" t="s">
        <v>12</v>
      </c>
      <c r="C13" s="1" t="s">
        <v>21</v>
      </c>
      <c r="D13" s="6" t="s">
        <v>28</v>
      </c>
      <c r="E13" s="6" t="s">
        <v>28</v>
      </c>
      <c r="F13" s="6" t="s">
        <v>28</v>
      </c>
      <c r="G13" s="6" t="s">
        <v>28</v>
      </c>
      <c r="H13" s="6"/>
      <c r="I13" s="6"/>
      <c r="J13" s="6" t="s">
        <v>28</v>
      </c>
      <c r="K13" s="6" t="s">
        <v>28</v>
      </c>
      <c r="L13" s="6" t="s">
        <v>28</v>
      </c>
      <c r="M13" s="6" t="s">
        <v>28</v>
      </c>
      <c r="N13" s="6" t="s">
        <v>28</v>
      </c>
      <c r="O13" s="6"/>
      <c r="P13" s="6"/>
      <c r="Q13" s="6" t="s">
        <v>28</v>
      </c>
      <c r="R13" s="6" t="s">
        <v>28</v>
      </c>
      <c r="S13" s="6" t="s">
        <v>28</v>
      </c>
      <c r="T13" s="6" t="s">
        <v>28</v>
      </c>
      <c r="U13" s="6" t="s">
        <v>28</v>
      </c>
      <c r="V13" s="6"/>
      <c r="W13" s="6"/>
      <c r="X13" s="6" t="s">
        <v>28</v>
      </c>
      <c r="Y13" s="6" t="s">
        <v>28</v>
      </c>
      <c r="Z13" s="6" t="s">
        <v>28</v>
      </c>
      <c r="AA13" s="6" t="s">
        <v>28</v>
      </c>
      <c r="AB13" s="6" t="s">
        <v>28</v>
      </c>
      <c r="AC13" s="6"/>
      <c r="AD13" s="6"/>
      <c r="AE13" s="6" t="s">
        <v>28</v>
      </c>
      <c r="AF13" s="6" t="s">
        <v>28</v>
      </c>
      <c r="AG13" s="6" t="s">
        <v>28</v>
      </c>
      <c r="AH13" s="6" t="s">
        <v>28</v>
      </c>
      <c r="AI13" s="5">
        <f t="shared" si="22"/>
        <v>23</v>
      </c>
      <c r="AJ13" s="5" t="str">
        <f ca="1">CONCATENATE("December"," ",TEXT(NOW(),"yy"))</f>
        <v>December 19</v>
      </c>
      <c r="AK13" s="5">
        <f t="shared" si="23"/>
        <v>0</v>
      </c>
    </row>
    <row r="14" spans="1:37" x14ac:dyDescent="0.25">
      <c r="A14" s="2">
        <f t="shared" si="24"/>
        <v>7</v>
      </c>
      <c r="B14" s="1" t="s">
        <v>13</v>
      </c>
      <c r="C14" s="1" t="s">
        <v>22</v>
      </c>
      <c r="D14" s="6" t="s">
        <v>28</v>
      </c>
      <c r="E14" s="6" t="s">
        <v>28</v>
      </c>
      <c r="F14" s="6" t="s">
        <v>28</v>
      </c>
      <c r="G14" s="6" t="s">
        <v>28</v>
      </c>
      <c r="H14" s="6"/>
      <c r="I14" s="6"/>
      <c r="J14" s="6" t="s">
        <v>28</v>
      </c>
      <c r="K14" s="6" t="s">
        <v>28</v>
      </c>
      <c r="L14" s="6" t="s">
        <v>28</v>
      </c>
      <c r="M14" s="6" t="s">
        <v>28</v>
      </c>
      <c r="N14" s="6" t="s">
        <v>29</v>
      </c>
      <c r="O14" s="6"/>
      <c r="P14" s="6"/>
      <c r="Q14" s="6" t="s">
        <v>28</v>
      </c>
      <c r="R14" s="6" t="s">
        <v>29</v>
      </c>
      <c r="S14" s="6" t="s">
        <v>28</v>
      </c>
      <c r="T14" s="6" t="s">
        <v>28</v>
      </c>
      <c r="U14" s="6" t="s">
        <v>28</v>
      </c>
      <c r="V14" s="6"/>
      <c r="W14" s="6"/>
      <c r="X14" s="6" t="s">
        <v>28</v>
      </c>
      <c r="Y14" s="6" t="s">
        <v>28</v>
      </c>
      <c r="Z14" s="6" t="s">
        <v>28</v>
      </c>
      <c r="AA14" s="6" t="s">
        <v>28</v>
      </c>
      <c r="AB14" s="6" t="s">
        <v>28</v>
      </c>
      <c r="AC14" s="6"/>
      <c r="AD14" s="6"/>
      <c r="AE14" s="6" t="s">
        <v>28</v>
      </c>
      <c r="AF14" s="6" t="s">
        <v>28</v>
      </c>
      <c r="AG14" s="6" t="s">
        <v>28</v>
      </c>
      <c r="AH14" s="6" t="s">
        <v>28</v>
      </c>
      <c r="AI14" s="5">
        <f t="shared" si="22"/>
        <v>21</v>
      </c>
      <c r="AJ14" s="5"/>
      <c r="AK14" s="5">
        <f t="shared" si="23"/>
        <v>2</v>
      </c>
    </row>
    <row r="15" spans="1:37" x14ac:dyDescent="0.25">
      <c r="A15" s="2">
        <f t="shared" si="24"/>
        <v>8</v>
      </c>
      <c r="B15" s="1" t="s">
        <v>14</v>
      </c>
      <c r="C15" s="1" t="s">
        <v>23</v>
      </c>
      <c r="D15" s="6" t="s">
        <v>28</v>
      </c>
      <c r="E15" s="6" t="s">
        <v>28</v>
      </c>
      <c r="F15" s="6" t="s">
        <v>29</v>
      </c>
      <c r="G15" s="6" t="s">
        <v>28</v>
      </c>
      <c r="H15" s="6"/>
      <c r="I15" s="6"/>
      <c r="J15" s="6" t="s">
        <v>28</v>
      </c>
      <c r="K15" s="6" t="s">
        <v>29</v>
      </c>
      <c r="L15" s="6" t="s">
        <v>28</v>
      </c>
      <c r="M15" s="6" t="s">
        <v>28</v>
      </c>
      <c r="N15" s="6" t="s">
        <v>28</v>
      </c>
      <c r="O15" s="6"/>
      <c r="P15" s="6"/>
      <c r="Q15" s="6" t="s">
        <v>28</v>
      </c>
      <c r="R15" s="6" t="s">
        <v>28</v>
      </c>
      <c r="S15" s="6" t="s">
        <v>28</v>
      </c>
      <c r="T15" s="6" t="s">
        <v>28</v>
      </c>
      <c r="U15" s="6" t="s">
        <v>28</v>
      </c>
      <c r="V15" s="6"/>
      <c r="W15" s="6"/>
      <c r="X15" s="6" t="s">
        <v>28</v>
      </c>
      <c r="Y15" s="6" t="s">
        <v>28</v>
      </c>
      <c r="Z15" s="6" t="s">
        <v>28</v>
      </c>
      <c r="AA15" s="6" t="s">
        <v>28</v>
      </c>
      <c r="AB15" s="6" t="s">
        <v>28</v>
      </c>
      <c r="AC15" s="6"/>
      <c r="AD15" s="6"/>
      <c r="AE15" s="6" t="s">
        <v>29</v>
      </c>
      <c r="AF15" s="6" t="s">
        <v>29</v>
      </c>
      <c r="AG15" s="6" t="s">
        <v>28</v>
      </c>
      <c r="AH15" s="6" t="s">
        <v>28</v>
      </c>
      <c r="AI15" s="5">
        <f t="shared" si="22"/>
        <v>19</v>
      </c>
      <c r="AJ15" s="5"/>
      <c r="AK15" s="5">
        <f t="shared" si="23"/>
        <v>4</v>
      </c>
    </row>
    <row r="16" spans="1:37" x14ac:dyDescent="0.25">
      <c r="A16" s="2">
        <f t="shared" si="24"/>
        <v>9</v>
      </c>
      <c r="B16" s="1" t="s">
        <v>16</v>
      </c>
      <c r="C16" s="1" t="s">
        <v>20</v>
      </c>
      <c r="D16" s="6" t="s">
        <v>28</v>
      </c>
      <c r="E16" s="6" t="s">
        <v>28</v>
      </c>
      <c r="F16" s="6" t="s">
        <v>28</v>
      </c>
      <c r="G16" s="6" t="s">
        <v>28</v>
      </c>
      <c r="H16" s="6"/>
      <c r="I16" s="6"/>
      <c r="J16" s="6" t="s">
        <v>28</v>
      </c>
      <c r="K16" s="6" t="s">
        <v>28</v>
      </c>
      <c r="L16" s="6" t="s">
        <v>28</v>
      </c>
      <c r="M16" s="6" t="s">
        <v>28</v>
      </c>
      <c r="N16" s="6" t="s">
        <v>28</v>
      </c>
      <c r="O16" s="6"/>
      <c r="P16" s="6"/>
      <c r="Q16" s="6" t="s">
        <v>28</v>
      </c>
      <c r="R16" s="6" t="s">
        <v>28</v>
      </c>
      <c r="S16" s="6" t="s">
        <v>28</v>
      </c>
      <c r="T16" s="6" t="s">
        <v>28</v>
      </c>
      <c r="U16" s="6" t="s">
        <v>28</v>
      </c>
      <c r="V16" s="6"/>
      <c r="W16" s="6"/>
      <c r="X16" s="6" t="s">
        <v>28</v>
      </c>
      <c r="Y16" s="6" t="s">
        <v>28</v>
      </c>
      <c r="Z16" s="6" t="s">
        <v>28</v>
      </c>
      <c r="AA16" s="6" t="s">
        <v>28</v>
      </c>
      <c r="AB16" s="6" t="s">
        <v>28</v>
      </c>
      <c r="AC16" s="6"/>
      <c r="AD16" s="6"/>
      <c r="AE16" s="6" t="s">
        <v>28</v>
      </c>
      <c r="AF16" s="6" t="s">
        <v>28</v>
      </c>
      <c r="AG16" s="6" t="s">
        <v>28</v>
      </c>
      <c r="AH16" s="6" t="s">
        <v>28</v>
      </c>
      <c r="AI16" s="5">
        <f t="shared" si="22"/>
        <v>23</v>
      </c>
      <c r="AJ16" s="5"/>
      <c r="AK16" s="5">
        <f t="shared" si="23"/>
        <v>0</v>
      </c>
    </row>
    <row r="17" spans="1:37" x14ac:dyDescent="0.25">
      <c r="A17" s="2">
        <f t="shared" si="24"/>
        <v>10</v>
      </c>
      <c r="B17" s="1" t="s">
        <v>17</v>
      </c>
      <c r="C17" s="1" t="s">
        <v>20</v>
      </c>
      <c r="D17" s="6" t="s">
        <v>28</v>
      </c>
      <c r="E17" s="6" t="s">
        <v>28</v>
      </c>
      <c r="F17" s="6" t="s">
        <v>28</v>
      </c>
      <c r="G17" s="6" t="s">
        <v>28</v>
      </c>
      <c r="H17" s="6"/>
      <c r="I17" s="6"/>
      <c r="J17" s="6" t="s">
        <v>28</v>
      </c>
      <c r="K17" s="6" t="s">
        <v>28</v>
      </c>
      <c r="L17" s="6" t="s">
        <v>28</v>
      </c>
      <c r="M17" s="6" t="s">
        <v>28</v>
      </c>
      <c r="N17" s="6" t="s">
        <v>28</v>
      </c>
      <c r="O17" s="6"/>
      <c r="P17" s="6"/>
      <c r="Q17" s="6" t="s">
        <v>28</v>
      </c>
      <c r="R17" s="6" t="s">
        <v>28</v>
      </c>
      <c r="S17" s="6" t="s">
        <v>29</v>
      </c>
      <c r="T17" s="6" t="s">
        <v>28</v>
      </c>
      <c r="U17" s="6" t="s">
        <v>28</v>
      </c>
      <c r="V17" s="6"/>
      <c r="W17" s="6"/>
      <c r="X17" s="6" t="s">
        <v>28</v>
      </c>
      <c r="Y17" s="6" t="s">
        <v>28</v>
      </c>
      <c r="Z17" s="6" t="s">
        <v>28</v>
      </c>
      <c r="AA17" s="6" t="s">
        <v>28</v>
      </c>
      <c r="AB17" s="6" t="s">
        <v>28</v>
      </c>
      <c r="AC17" s="6"/>
      <c r="AD17" s="6"/>
      <c r="AE17" s="6" t="s">
        <v>28</v>
      </c>
      <c r="AF17" s="6" t="s">
        <v>28</v>
      </c>
      <c r="AG17" s="6" t="s">
        <v>28</v>
      </c>
      <c r="AH17" s="6" t="s">
        <v>28</v>
      </c>
      <c r="AI17" s="5">
        <f t="shared" si="22"/>
        <v>22</v>
      </c>
      <c r="AJ17" s="5"/>
      <c r="AK17" s="5">
        <f t="shared" si="23"/>
        <v>1</v>
      </c>
    </row>
    <row r="20" spans="1:37" ht="28.5" customHeight="1" x14ac:dyDescent="0.25">
      <c r="A20" s="16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ht="23.25" x14ac:dyDescent="0.35">
      <c r="A21" s="18" t="s">
        <v>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33.75" x14ac:dyDescent="0.5">
      <c r="A22" s="19" t="s">
        <v>31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</row>
  </sheetData>
  <mergeCells count="16">
    <mergeCell ref="A20:AK20"/>
    <mergeCell ref="A21:AK21"/>
    <mergeCell ref="A22:AK22"/>
    <mergeCell ref="AI6:AI7"/>
    <mergeCell ref="AK6:AK7"/>
    <mergeCell ref="A1:AK1"/>
    <mergeCell ref="A2:AK2"/>
    <mergeCell ref="AB4:AG4"/>
    <mergeCell ref="A6:A7"/>
    <mergeCell ref="B6:B7"/>
    <mergeCell ref="C6:C7"/>
    <mergeCell ref="D4:G4"/>
    <mergeCell ref="J4:N4"/>
    <mergeCell ref="O4:S4"/>
    <mergeCell ref="W4:AA4"/>
    <mergeCell ref="A4:C4"/>
  </mergeCells>
  <conditionalFormatting sqref="D8:AH17">
    <cfRule type="expression" dxfId="2" priority="5">
      <formula>OR(D$6="Sun",D$6="Sat")</formula>
    </cfRule>
  </conditionalFormatting>
  <conditionalFormatting sqref="AF6:AH17">
    <cfRule type="expression" dxfId="1" priority="2">
      <formula>OR(DAY($AB$4)=28)</formula>
    </cfRule>
  </conditionalFormatting>
  <conditionalFormatting sqref="AH6:AH17">
    <cfRule type="expression" dxfId="0" priority="1">
      <formula>OR(DAY($AB$4)=30)</formula>
    </cfRule>
  </conditionalFormatting>
  <dataValidations count="1">
    <dataValidation type="list" allowBlank="1" showInputMessage="1" showErrorMessage="1" sqref="D4" xr:uid="{00000000-0002-0000-0000-000000000000}">
      <formula1>$AJ$4:$AJ$13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1" sqref="D1:D1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Hammad</cp:lastModifiedBy>
  <dcterms:created xsi:type="dcterms:W3CDTF">2019-08-16T05:23:55Z</dcterms:created>
  <dcterms:modified xsi:type="dcterms:W3CDTF">2019-08-19T10:05:53Z</dcterms:modified>
</cp:coreProperties>
</file>